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icola\Documents\z Ripon City of Sanct\Campaigning\Barges\Briefings\"/>
    </mc:Choice>
  </mc:AlternateContent>
  <xr:revisionPtr revIDLastSave="0" documentId="13_ncr:1_{D51A0576-DEA4-4FDE-B92C-421735F63267}" xr6:coauthVersionLast="47" xr6:coauthVersionMax="47" xr10:uidLastSave="{00000000-0000-0000-0000-000000000000}"/>
  <bookViews>
    <workbookView xWindow="-120" yWindow="-120" windowWidth="29040" windowHeight="15840" xr2:uid="{1B615EA4-F7DC-4275-B786-2F8A024E7A4B}"/>
  </bookViews>
  <sheets>
    <sheet name="Costs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5" l="1"/>
  <c r="B12" i="5" s="1"/>
  <c r="B5" i="5"/>
  <c r="B4" i="5"/>
  <c r="B3" i="5"/>
  <c r="B8" i="5" l="1"/>
  <c r="B14" i="5" s="1"/>
  <c r="G12" i="5" l="1"/>
  <c r="G13" i="5" s="1"/>
  <c r="G14" i="5" s="1"/>
  <c r="G15" i="5" s="1"/>
  <c r="G16" i="5" l="1"/>
  <c r="G17" i="5"/>
</calcChain>
</file>

<file path=xl/sharedStrings.xml><?xml version="1.0" encoding="utf-8"?>
<sst xmlns="http://schemas.openxmlformats.org/spreadsheetml/2006/main" count="48" uniqueCount="42">
  <si>
    <t xml:space="preserve">Berthing </t>
  </si>
  <si>
    <t>Chartering</t>
  </si>
  <si>
    <t>Dispersal</t>
  </si>
  <si>
    <t>Year One</t>
  </si>
  <si>
    <t>ESTIMATED</t>
  </si>
  <si>
    <t>Dorset Police</t>
  </si>
  <si>
    <t>£20,000 per day x 365</t>
  </si>
  <si>
    <t>£4,500 per day x 365</t>
  </si>
  <si>
    <t>Basis</t>
  </si>
  <si>
    <t>Confirmed</t>
  </si>
  <si>
    <t>Offered, not known if accepted</t>
  </si>
  <si>
    <t>KNOWN COSTS - OPEN SOURCE</t>
  </si>
  <si>
    <t>GUESSTIMATES - HO PAYS</t>
  </si>
  <si>
    <t>TOTAL KNOWN + GUESSTIMATED</t>
  </si>
  <si>
    <t>USING THIS DATA:</t>
  </si>
  <si>
    <t>Management contract</t>
  </si>
  <si>
    <t>NHS healthcare</t>
  </si>
  <si>
    <t>Integration support</t>
  </si>
  <si>
    <t>COSTS WHICH MAY NEED TO BE ADDED</t>
  </si>
  <si>
    <t xml:space="preserve">        Towing - Genoa to Falmouth</t>
  </si>
  <si>
    <t xml:space="preserve">        Inspection, repair &amp; refurbs</t>
  </si>
  <si>
    <t>?</t>
  </si>
  <si>
    <t xml:space="preserve">        Utilities</t>
  </si>
  <si>
    <t xml:space="preserve">        Dilapidations</t>
  </si>
  <si>
    <t xml:space="preserve">        Overstay in A&amp;P dry dock, Falmouth</t>
  </si>
  <si>
    <t>WHO PAYS?</t>
  </si>
  <si>
    <t>HOME OFFICE PAYS</t>
  </si>
  <si>
    <t xml:space="preserve">        Legal costs for cases brought forward 
        due to special nature of the barge as 
        contingency accommodation</t>
  </si>
  <si>
    <t>Known</t>
  </si>
  <si>
    <t xml:space="preserve">        Towing - Falmouth to Portland Port</t>
  </si>
  <si>
    <t xml:space="preserve">        Security</t>
  </si>
  <si>
    <t>Est</t>
  </si>
  <si>
    <t>Assuming max 506 occupants</t>
  </si>
  <si>
    <t xml:space="preserve">Saving as % of £5.6m daily hotel bill </t>
  </si>
  <si>
    <t>Annual cost per head of the barge</t>
  </si>
  <si>
    <t>Daily cost per head of the barge</t>
  </si>
  <si>
    <t>Overall daily saving of the barge</t>
  </si>
  <si>
    <t>£9.28 x 506 people</t>
  </si>
  <si>
    <t>£3,500 per person x 506 people</t>
  </si>
  <si>
    <t>Diff between that and hotels' £109.80/head</t>
  </si>
  <si>
    <t>Effect: new reduced hotels cost (from £5.6m)</t>
  </si>
  <si>
    <t>A trivial difference, if any at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</si>
</sst>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£&quot;#,##0.00"/>
    <numFmt numFmtId="165" formatCode="&quot;£&quot;#,##0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166" fontId="0" fillId="0" borderId="0" xfId="1" applyNumberFormat="1" applyFont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horizontal="right" vertical="center" indent="1"/>
    </xf>
    <xf numFmtId="165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right"/>
    </xf>
    <xf numFmtId="166" fontId="0" fillId="0" borderId="0" xfId="1" applyNumberFormat="1" applyFont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165" fontId="0" fillId="0" borderId="0" xfId="0" applyNumberFormat="1" applyFill="1" applyBorder="1" applyAlignment="1">
      <alignment horizontal="right" vertical="center"/>
    </xf>
    <xf numFmtId="164" fontId="0" fillId="0" borderId="0" xfId="0" applyNumberFormat="1" applyFill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Alignment="1">
      <alignment horizontal="right" vertical="center"/>
    </xf>
    <xf numFmtId="166" fontId="0" fillId="0" borderId="0" xfId="1" applyNumberFormat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wrapText="1"/>
    </xf>
    <xf numFmtId="165" fontId="0" fillId="0" borderId="0" xfId="0" applyNumberFormat="1" applyFill="1" applyAlignment="1">
      <alignment horizontal="left" vertical="center"/>
    </xf>
    <xf numFmtId="165" fontId="2" fillId="0" borderId="0" xfId="0" applyNumberFormat="1" applyFont="1" applyFill="1" applyAlignment="1">
      <alignment horizontal="left" vertical="center"/>
    </xf>
    <xf numFmtId="165" fontId="0" fillId="0" borderId="0" xfId="0" applyNumberFormat="1" applyFill="1" applyBorder="1" applyAlignment="1">
      <alignment horizontal="left" vertical="center"/>
    </xf>
    <xf numFmtId="164" fontId="0" fillId="0" borderId="0" xfId="0" applyNumberFormat="1" applyFill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vertical="center"/>
    </xf>
    <xf numFmtId="165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6" fontId="0" fillId="0" borderId="0" xfId="1" applyNumberFormat="1" applyFont="1" applyFill="1" applyAlignment="1">
      <alignment horizontal="center" vertical="center"/>
    </xf>
    <xf numFmtId="164" fontId="0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0" fontId="2" fillId="0" borderId="0" xfId="2" applyNumberFormat="1" applyFont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1880151</xdr:colOff>
      <xdr:row>8</xdr:row>
      <xdr:rowOff>240205</xdr:rowOff>
    </xdr:from>
    <xdr:to>
      <xdr:col>10</xdr:col>
      <xdr:colOff>654325</xdr:colOff>
      <xdr:row>18</xdr:row>
      <xdr:rowOff>10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4DD91B7-2E3C-611D-2E12-8433717290D6}"/>
            </a:ext>
          </a:extLst>
        </xdr:cNvPr>
        <xdr:cNvSpPr/>
      </xdr:nvSpPr>
      <xdr:spPr>
        <a:xfrm>
          <a:off x="6286499" y="2509640"/>
          <a:ext cx="6385891" cy="2244587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76221-6528-495A-A7D9-0A7088D8BCBD}">
  <sheetPr codeName="Sheet4"/>
  <dimension ref="A1:N44"/>
  <sheetViews>
    <sheetView tabSelected="1" topLeftCell="A2" zoomScale="115" zoomScaleNormal="115" workbookViewId="0">
      <selection activeCell="F21" sqref="F21"/>
    </sheetView>
  </sheetViews>
  <sheetFormatPr defaultRowHeight="15" x14ac:dyDescent="0.25"/>
  <cols>
    <col min="1" max="1" width="37.140625" customWidth="1"/>
    <col min="2" max="2" width="19.7109375" style="14" customWidth="1"/>
    <col min="3" max="3" width="9.140625" style="25" customWidth="1"/>
    <col min="4" max="4" width="28.42578125" style="25" customWidth="1"/>
    <col min="5" max="5" width="4.28515625" style="25" customWidth="1"/>
    <col min="6" max="6" width="41.28515625" customWidth="1"/>
    <col min="7" max="7" width="16.140625" customWidth="1"/>
    <col min="8" max="8" width="2" customWidth="1"/>
    <col min="9" max="9" width="15.140625" bestFit="1" customWidth="1"/>
    <col min="11" max="11" width="19.42578125" customWidth="1"/>
    <col min="13" max="13" width="15.85546875" customWidth="1"/>
  </cols>
  <sheetData>
    <row r="1" spans="1:13" s="1" customFormat="1" ht="30.75" customHeight="1" x14ac:dyDescent="0.25">
      <c r="A1" s="2"/>
      <c r="B1" s="3" t="s">
        <v>3</v>
      </c>
      <c r="C1" s="26"/>
      <c r="D1" s="26" t="s">
        <v>8</v>
      </c>
      <c r="E1" s="26"/>
    </row>
    <row r="2" spans="1:13" s="1" customFormat="1" ht="30.75" customHeight="1" x14ac:dyDescent="0.25">
      <c r="A2" s="2" t="s">
        <v>11</v>
      </c>
      <c r="B2" s="3"/>
      <c r="C2" s="26"/>
      <c r="D2" s="26"/>
      <c r="E2" s="26"/>
    </row>
    <row r="3" spans="1:13" s="1" customFormat="1" ht="20.100000000000001" customHeight="1" x14ac:dyDescent="0.25">
      <c r="A3" s="1" t="s">
        <v>1</v>
      </c>
      <c r="B3" s="12">
        <f>20000*365</f>
        <v>7300000</v>
      </c>
      <c r="C3" s="17"/>
      <c r="D3" s="30" t="s">
        <v>6</v>
      </c>
      <c r="E3" s="17"/>
      <c r="F3" s="9"/>
      <c r="G3" s="9"/>
      <c r="H3" s="9"/>
      <c r="I3" s="9"/>
      <c r="J3" s="9"/>
    </row>
    <row r="4" spans="1:13" s="1" customFormat="1" ht="20.100000000000001" customHeight="1" x14ac:dyDescent="0.25">
      <c r="A4" s="1" t="s">
        <v>0</v>
      </c>
      <c r="B4" s="12">
        <f>4500*365</f>
        <v>1642500</v>
      </c>
      <c r="C4" s="17"/>
      <c r="D4" s="30" t="s">
        <v>7</v>
      </c>
      <c r="E4" s="17"/>
      <c r="F4" s="9"/>
      <c r="G4" s="9"/>
      <c r="H4" s="9"/>
      <c r="I4" s="9"/>
      <c r="J4" s="9"/>
    </row>
    <row r="5" spans="1:13" s="1" customFormat="1" ht="20.100000000000001" customHeight="1" x14ac:dyDescent="0.25">
      <c r="A5" s="1" t="s">
        <v>2</v>
      </c>
      <c r="B5" s="12">
        <f>3500*506</f>
        <v>1771000</v>
      </c>
      <c r="C5" s="17"/>
      <c r="D5" s="30" t="s">
        <v>38</v>
      </c>
      <c r="E5" s="17"/>
      <c r="F5" s="9"/>
      <c r="G5" s="9"/>
      <c r="H5" s="9"/>
      <c r="I5" s="9"/>
      <c r="J5" s="9"/>
    </row>
    <row r="6" spans="1:13" s="1" customFormat="1" ht="20.100000000000001" customHeight="1" x14ac:dyDescent="0.25">
      <c r="A6" s="1" t="s">
        <v>17</v>
      </c>
      <c r="B6" s="12">
        <v>377000</v>
      </c>
      <c r="C6" s="17"/>
      <c r="D6" s="30" t="s">
        <v>9</v>
      </c>
      <c r="E6" s="17"/>
      <c r="F6" s="9"/>
      <c r="G6" s="9"/>
      <c r="H6" s="9"/>
      <c r="I6" s="9"/>
      <c r="J6" s="9"/>
    </row>
    <row r="7" spans="1:13" s="1" customFormat="1" ht="20.100000000000001" customHeight="1" x14ac:dyDescent="0.25">
      <c r="A7" s="1" t="s">
        <v>5</v>
      </c>
      <c r="B7" s="12">
        <v>375000</v>
      </c>
      <c r="C7" s="17"/>
      <c r="D7" s="30" t="s">
        <v>10</v>
      </c>
      <c r="E7" s="17"/>
      <c r="F7" s="9"/>
      <c r="G7" s="9"/>
      <c r="H7" s="9"/>
      <c r="I7" s="9"/>
      <c r="J7" s="9"/>
    </row>
    <row r="8" spans="1:13" s="1" customFormat="1" ht="20.100000000000001" customHeight="1" thickBot="1" x14ac:dyDescent="0.3">
      <c r="B8" s="44">
        <f>SUM(B3:B7)</f>
        <v>11465500</v>
      </c>
      <c r="C8" s="21"/>
      <c r="D8" s="30"/>
      <c r="E8" s="17"/>
      <c r="F8" s="9"/>
      <c r="G8" s="9"/>
      <c r="H8" s="9"/>
      <c r="I8" s="9"/>
      <c r="J8" s="9"/>
    </row>
    <row r="9" spans="1:13" s="1" customFormat="1" ht="20.100000000000001" customHeight="1" thickTop="1" x14ac:dyDescent="0.25">
      <c r="A9" s="2" t="s">
        <v>12</v>
      </c>
      <c r="C9" s="36"/>
      <c r="D9" s="31"/>
      <c r="E9" s="18"/>
      <c r="F9" s="9"/>
      <c r="G9" s="9"/>
      <c r="H9" s="9"/>
      <c r="I9" s="9"/>
      <c r="J9" s="9"/>
    </row>
    <row r="10" spans="1:13" s="1" customFormat="1" ht="20.100000000000001" customHeight="1" x14ac:dyDescent="0.25">
      <c r="A10" s="1" t="s">
        <v>15</v>
      </c>
      <c r="B10" s="12">
        <v>6800000</v>
      </c>
      <c r="C10" s="17"/>
      <c r="D10" s="30"/>
      <c r="E10" s="17"/>
      <c r="F10" s="9"/>
      <c r="G10" s="9"/>
      <c r="H10" s="9"/>
      <c r="I10" s="9"/>
      <c r="J10" s="9"/>
    </row>
    <row r="11" spans="1:13" s="1" customFormat="1" ht="20.100000000000001" customHeight="1" x14ac:dyDescent="0.25">
      <c r="A11" s="1" t="s">
        <v>16</v>
      </c>
      <c r="B11" s="12">
        <f>2000000*15/100</f>
        <v>300000</v>
      </c>
      <c r="C11" s="17"/>
      <c r="D11" s="30"/>
      <c r="E11" s="17"/>
      <c r="F11" s="2" t="s">
        <v>14</v>
      </c>
      <c r="G11" s="9"/>
      <c r="H11" s="9"/>
      <c r="I11" s="9"/>
      <c r="J11" s="9"/>
      <c r="M11" s="10"/>
    </row>
    <row r="12" spans="1:13" s="1" customFormat="1" ht="20.100000000000001" customHeight="1" thickBot="1" x14ac:dyDescent="0.3">
      <c r="A12" s="2" t="s">
        <v>4</v>
      </c>
      <c r="B12" s="44">
        <f>SUM(B10:B11)</f>
        <v>7100000</v>
      </c>
      <c r="C12" s="18"/>
      <c r="D12" s="31"/>
      <c r="E12" s="18"/>
      <c r="F12" s="1" t="s">
        <v>34</v>
      </c>
      <c r="G12" s="12">
        <f>B14/506</f>
        <v>36690.711462450592</v>
      </c>
      <c r="H12" s="12"/>
      <c r="I12" s="1" t="s">
        <v>32</v>
      </c>
      <c r="M12" s="8"/>
    </row>
    <row r="13" spans="1:13" s="1" customFormat="1" ht="20.100000000000001" customHeight="1" thickTop="1" x14ac:dyDescent="0.25">
      <c r="A13" s="2"/>
      <c r="B13" s="18"/>
      <c r="C13" s="18"/>
      <c r="D13" s="31"/>
      <c r="E13" s="18"/>
      <c r="F13" s="27" t="s">
        <v>35</v>
      </c>
      <c r="G13" s="40">
        <f>G12/365</f>
        <v>100.52249715739889</v>
      </c>
      <c r="H13" s="40"/>
      <c r="I13" s="1" t="s">
        <v>32</v>
      </c>
      <c r="M13" s="8"/>
    </row>
    <row r="14" spans="1:13" s="1" customFormat="1" ht="20.100000000000001" customHeight="1" thickBot="1" x14ac:dyDescent="0.3">
      <c r="A14" s="2" t="s">
        <v>13</v>
      </c>
      <c r="B14" s="43">
        <f>B8+B12</f>
        <v>18565500</v>
      </c>
      <c r="C14" s="21"/>
      <c r="D14" s="32"/>
      <c r="E14" s="19"/>
      <c r="F14" s="1" t="s">
        <v>39</v>
      </c>
      <c r="G14" s="13">
        <f>109.8-G13</f>
        <v>9.277502842601109</v>
      </c>
      <c r="H14" s="13"/>
      <c r="I14" s="9"/>
    </row>
    <row r="15" spans="1:13" s="1" customFormat="1" ht="20.100000000000001" customHeight="1" thickTop="1" x14ac:dyDescent="0.25">
      <c r="A15" s="11"/>
      <c r="B15" s="13"/>
      <c r="C15" s="20"/>
      <c r="D15" s="33"/>
      <c r="E15" s="20"/>
      <c r="F15" s="2" t="s">
        <v>36</v>
      </c>
      <c r="G15" s="41">
        <f>G14*506</f>
        <v>4694.4164383561611</v>
      </c>
      <c r="H15" s="41"/>
      <c r="I15" s="9" t="s">
        <v>37</v>
      </c>
    </row>
    <row r="16" spans="1:13" s="1" customFormat="1" ht="20.100000000000001" customHeight="1" x14ac:dyDescent="0.25">
      <c r="C16" s="36"/>
      <c r="D16" s="30"/>
      <c r="E16" s="17"/>
      <c r="F16" s="1" t="s">
        <v>40</v>
      </c>
      <c r="G16" s="12">
        <f>5600000-G15</f>
        <v>5595305.583561644</v>
      </c>
      <c r="H16" s="13"/>
      <c r="I16" s="9" t="s">
        <v>41</v>
      </c>
    </row>
    <row r="17" spans="1:14" s="1" customFormat="1" ht="20.100000000000001" customHeight="1" x14ac:dyDescent="0.25">
      <c r="A17" s="2" t="s">
        <v>18</v>
      </c>
      <c r="C17" s="36"/>
      <c r="D17" s="30"/>
      <c r="E17" s="17"/>
      <c r="F17" s="2" t="s">
        <v>33</v>
      </c>
      <c r="G17" s="42">
        <f>G15/5600000</f>
        <v>8.3828864970645733E-4</v>
      </c>
      <c r="H17" s="15"/>
      <c r="I17" s="4"/>
      <c r="J17" s="4"/>
    </row>
    <row r="18" spans="1:14" s="1" customFormat="1" ht="20.100000000000001" customHeight="1" x14ac:dyDescent="0.25">
      <c r="A18" s="28" t="s">
        <v>25</v>
      </c>
      <c r="B18" s="16"/>
      <c r="C18" s="19"/>
      <c r="D18" s="34"/>
      <c r="E18" s="21"/>
      <c r="K18" s="9"/>
    </row>
    <row r="19" spans="1:14" s="1" customFormat="1" ht="20.100000000000001" customHeight="1" x14ac:dyDescent="0.25">
      <c r="A19" s="1" t="s">
        <v>19</v>
      </c>
      <c r="B19" s="16">
        <v>258100</v>
      </c>
      <c r="C19" s="37" t="s">
        <v>28</v>
      </c>
      <c r="E19" s="17"/>
    </row>
    <row r="20" spans="1:14" s="1" customFormat="1" ht="20.100000000000001" customHeight="1" x14ac:dyDescent="0.25">
      <c r="A20" s="1" t="s">
        <v>20</v>
      </c>
      <c r="B20" s="5" t="s">
        <v>21</v>
      </c>
      <c r="C20" s="38"/>
      <c r="D20" s="35"/>
      <c r="E20" s="22"/>
      <c r="K20" s="6"/>
      <c r="L20" s="6"/>
      <c r="M20" s="6"/>
      <c r="N20" s="6"/>
    </row>
    <row r="21" spans="1:14" s="1" customFormat="1" ht="20.100000000000001" customHeight="1" x14ac:dyDescent="0.25">
      <c r="A21" s="1" t="s">
        <v>29</v>
      </c>
      <c r="B21" s="15">
        <v>16000</v>
      </c>
      <c r="C21" s="39" t="s">
        <v>31</v>
      </c>
      <c r="D21" s="33"/>
      <c r="E21" s="20"/>
      <c r="F21" s="4"/>
      <c r="G21" s="4"/>
      <c r="H21" s="4"/>
      <c r="I21" s="4"/>
      <c r="J21" s="4"/>
      <c r="K21" s="6"/>
      <c r="L21" s="6"/>
      <c r="M21" s="6"/>
      <c r="N21" s="6"/>
    </row>
    <row r="22" spans="1:14" s="1" customFormat="1" ht="20.100000000000001" customHeight="1" x14ac:dyDescent="0.25">
      <c r="A22" s="1" t="s">
        <v>24</v>
      </c>
      <c r="B22" s="5" t="s">
        <v>21</v>
      </c>
      <c r="C22" s="36"/>
      <c r="D22" s="20"/>
      <c r="E22" s="20"/>
      <c r="F22" s="4"/>
      <c r="G22" s="4"/>
      <c r="H22" s="4"/>
      <c r="I22" s="4"/>
      <c r="J22" s="4"/>
      <c r="K22" s="6"/>
      <c r="L22" s="6"/>
      <c r="M22" s="6"/>
      <c r="N22" s="6"/>
    </row>
    <row r="23" spans="1:14" s="1" customFormat="1" ht="20.100000000000001" customHeight="1" x14ac:dyDescent="0.25">
      <c r="A23" s="1" t="s">
        <v>22</v>
      </c>
      <c r="B23" s="12" t="s">
        <v>21</v>
      </c>
      <c r="C23" s="17"/>
      <c r="D23" s="17"/>
      <c r="E23" s="17"/>
      <c r="F23" s="9"/>
      <c r="G23" s="9"/>
      <c r="H23" s="9"/>
      <c r="I23" s="9"/>
      <c r="J23" s="9"/>
      <c r="M23" s="7"/>
    </row>
    <row r="24" spans="1:14" s="1" customFormat="1" ht="20.100000000000001" customHeight="1" x14ac:dyDescent="0.25">
      <c r="A24" s="1" t="s">
        <v>30</v>
      </c>
      <c r="B24" s="5" t="s">
        <v>21</v>
      </c>
      <c r="C24" s="36"/>
      <c r="D24" s="20"/>
      <c r="E24" s="20"/>
      <c r="F24" s="4"/>
      <c r="G24" s="4"/>
      <c r="H24" s="4"/>
      <c r="I24" s="4"/>
      <c r="J24" s="4"/>
      <c r="K24" s="6"/>
      <c r="L24" s="6"/>
      <c r="M24" s="6"/>
      <c r="N24" s="6"/>
    </row>
    <row r="25" spans="1:14" s="1" customFormat="1" ht="20.100000000000001" customHeight="1" x14ac:dyDescent="0.25">
      <c r="A25" s="1" t="s">
        <v>23</v>
      </c>
      <c r="B25" s="12" t="s">
        <v>21</v>
      </c>
      <c r="C25" s="17"/>
      <c r="D25" s="17"/>
      <c r="E25" s="17"/>
      <c r="F25" s="9"/>
      <c r="G25" s="9"/>
      <c r="H25" s="9"/>
      <c r="I25" s="9"/>
      <c r="J25" s="9"/>
      <c r="M25" s="7"/>
    </row>
    <row r="26" spans="1:14" s="1" customFormat="1" ht="20.100000000000001" customHeight="1" x14ac:dyDescent="0.25">
      <c r="A26" s="28" t="s">
        <v>26</v>
      </c>
      <c r="B26" s="5"/>
      <c r="C26" s="36"/>
      <c r="D26" s="20"/>
      <c r="E26" s="20"/>
      <c r="F26" s="4"/>
      <c r="G26" s="4"/>
      <c r="H26" s="4"/>
      <c r="I26" s="4"/>
      <c r="J26" s="4"/>
      <c r="K26" s="6"/>
      <c r="L26" s="6"/>
      <c r="M26" s="6"/>
      <c r="N26" s="6"/>
    </row>
    <row r="27" spans="1:14" s="1" customFormat="1" ht="42.75" customHeight="1" x14ac:dyDescent="0.25">
      <c r="A27" s="29" t="s">
        <v>27</v>
      </c>
      <c r="B27" s="5" t="s">
        <v>21</v>
      </c>
      <c r="C27" s="36"/>
      <c r="D27" s="23"/>
      <c r="E27" s="23"/>
      <c r="F27" s="4"/>
      <c r="G27" s="4"/>
      <c r="H27" s="4"/>
      <c r="I27" s="4"/>
      <c r="J27" s="4"/>
      <c r="K27" s="6"/>
      <c r="L27" s="6"/>
      <c r="M27" s="6"/>
      <c r="N27" s="6"/>
    </row>
    <row r="28" spans="1:14" s="1" customFormat="1" ht="20.100000000000001" customHeight="1" x14ac:dyDescent="0.25">
      <c r="B28" s="5"/>
      <c r="C28" s="24"/>
      <c r="D28" s="24"/>
      <c r="E28" s="24"/>
      <c r="F28" s="4"/>
      <c r="G28" s="4"/>
      <c r="H28" s="4"/>
      <c r="I28" s="4"/>
      <c r="J28" s="4"/>
      <c r="K28" s="6"/>
      <c r="L28" s="6"/>
      <c r="M28" s="6"/>
      <c r="N28" s="6"/>
    </row>
    <row r="29" spans="1:14" s="1" customFormat="1" ht="20.100000000000001" customHeight="1" x14ac:dyDescent="0.25">
      <c r="B29" s="5"/>
      <c r="C29" s="24"/>
      <c r="D29" s="24"/>
      <c r="E29" s="24"/>
      <c r="F29" s="4"/>
      <c r="G29" s="4"/>
      <c r="H29" s="4"/>
      <c r="I29" s="4"/>
      <c r="J29" s="4"/>
    </row>
    <row r="30" spans="1:14" s="1" customFormat="1" ht="20.100000000000001" customHeight="1" x14ac:dyDescent="0.25">
      <c r="B30" s="5"/>
      <c r="C30" s="24"/>
      <c r="D30" s="24"/>
      <c r="E30" s="24"/>
      <c r="F30" s="4"/>
      <c r="G30" s="4"/>
      <c r="H30" s="4"/>
      <c r="I30" s="4"/>
      <c r="J30" s="4"/>
    </row>
    <row r="31" spans="1:14" s="1" customFormat="1" ht="20.100000000000001" customHeight="1" x14ac:dyDescent="0.25">
      <c r="B31" s="5"/>
      <c r="C31" s="24"/>
      <c r="D31" s="24"/>
      <c r="E31" s="24"/>
      <c r="F31" s="4"/>
      <c r="G31" s="4"/>
      <c r="H31" s="4"/>
      <c r="I31" s="4"/>
      <c r="J31" s="4"/>
    </row>
    <row r="32" spans="1:14" s="1" customFormat="1" ht="20.100000000000001" customHeight="1" x14ac:dyDescent="0.25">
      <c r="B32" s="5"/>
      <c r="C32" s="24"/>
      <c r="D32" s="24"/>
      <c r="E32" s="24"/>
    </row>
    <row r="33" spans="2:5" s="1" customFormat="1" ht="20.100000000000001" customHeight="1" x14ac:dyDescent="0.25">
      <c r="B33" s="5"/>
      <c r="C33" s="24"/>
      <c r="D33" s="24"/>
      <c r="E33" s="24"/>
    </row>
    <row r="34" spans="2:5" s="1" customFormat="1" ht="20.100000000000001" customHeight="1" x14ac:dyDescent="0.25">
      <c r="B34" s="5"/>
      <c r="C34" s="24"/>
      <c r="D34" s="24"/>
      <c r="E34" s="24"/>
    </row>
    <row r="35" spans="2:5" s="1" customFormat="1" ht="20.100000000000001" customHeight="1" x14ac:dyDescent="0.25">
      <c r="B35" s="5"/>
      <c r="C35" s="24"/>
      <c r="D35" s="24"/>
      <c r="E35" s="24"/>
    </row>
    <row r="36" spans="2:5" s="1" customFormat="1" ht="20.100000000000001" customHeight="1" x14ac:dyDescent="0.25">
      <c r="B36" s="5"/>
      <c r="C36" s="24"/>
      <c r="D36" s="24"/>
      <c r="E36" s="24"/>
    </row>
    <row r="37" spans="2:5" s="1" customFormat="1" ht="20.100000000000001" customHeight="1" x14ac:dyDescent="0.25">
      <c r="B37" s="5"/>
      <c r="C37" s="24"/>
      <c r="D37" s="24"/>
      <c r="E37" s="24"/>
    </row>
    <row r="38" spans="2:5" s="1" customFormat="1" ht="20.100000000000001" customHeight="1" x14ac:dyDescent="0.25">
      <c r="B38" s="5"/>
      <c r="C38" s="24"/>
      <c r="D38" s="24"/>
      <c r="E38" s="24"/>
    </row>
    <row r="39" spans="2:5" s="1" customFormat="1" ht="20.100000000000001" customHeight="1" x14ac:dyDescent="0.25">
      <c r="B39" s="5"/>
      <c r="C39" s="24"/>
      <c r="D39" s="24"/>
      <c r="E39" s="24"/>
    </row>
    <row r="40" spans="2:5" s="1" customFormat="1" ht="20.100000000000001" customHeight="1" x14ac:dyDescent="0.25">
      <c r="B40" s="5"/>
      <c r="C40" s="24"/>
      <c r="D40" s="24"/>
      <c r="E40" s="24"/>
    </row>
    <row r="41" spans="2:5" s="1" customFormat="1" ht="20.100000000000001" customHeight="1" x14ac:dyDescent="0.25">
      <c r="B41" s="5"/>
      <c r="C41" s="24"/>
      <c r="D41" s="24"/>
      <c r="E41" s="24"/>
    </row>
    <row r="42" spans="2:5" s="1" customFormat="1" ht="20.100000000000001" customHeight="1" x14ac:dyDescent="0.25">
      <c r="B42" s="5"/>
      <c r="C42" s="24"/>
      <c r="D42" s="24"/>
      <c r="E42" s="24"/>
    </row>
    <row r="43" spans="2:5" s="1" customFormat="1" ht="20.100000000000001" customHeight="1" x14ac:dyDescent="0.25">
      <c r="B43" s="5"/>
      <c r="C43" s="24"/>
      <c r="D43" s="24"/>
      <c r="E43" s="24"/>
    </row>
    <row r="44" spans="2:5" s="1" customFormat="1" ht="20.100000000000001" customHeight="1" x14ac:dyDescent="0.25">
      <c r="B44" s="5"/>
      <c r="C44" s="24"/>
      <c r="D44" s="24"/>
      <c r="E44" s="24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</dc:creator>
  <cp:lastModifiedBy>Nicola</cp:lastModifiedBy>
  <dcterms:created xsi:type="dcterms:W3CDTF">2023-06-07T05:33:49Z</dcterms:created>
  <dcterms:modified xsi:type="dcterms:W3CDTF">2023-07-07T08:35:33Z</dcterms:modified>
</cp:coreProperties>
</file>